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95" windowHeight="1164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'Вып.плана._9'!$A$2:$H$67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<sst xmlns="http://schemas.openxmlformats.org/spreadsheetml/2006/main" count="151" uniqueCount="144">
  <si>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</si>
  <si>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</si>
  <si>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</si>
  <si>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</si>
  <si>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</si>
  <si>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</si>
  <si>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</si>
  <si>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</si>
  <si>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</si>
  <si>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</si>
  <si>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</si>
  <si>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</si>
  <si>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</si>
  <si>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</si>
  <si>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</si>
  <si>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</si>
  <si>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</si>
  <si>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</si>
  <si>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</si>
  <si>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</si>
  <si>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</si>
  <si>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</si>
  <si>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</si>
  <si>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</si>
  <si>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</si>
  <si>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</si>
  <si>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</si>
  <si>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</si>
  <si>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</si>
  <si>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</si>
  <si>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</si>
  <si>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</si>
  <si>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</si>
  <si>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</si>
  <si>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</si>
  <si>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</si>
  <si>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</si>
  <si>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</si>
  <si>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</si>
  <si>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</si>
  <si>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</si>
  <si>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</si>
  <si>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</si>
  <si>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</si>
  <si>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</si>
  <si>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</si>
  <si>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</si>
  <si>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</si>
  <si>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</si>
  <si>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</si>
  <si>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</si>
  <si>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</si>
  <si>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</si>
  <si>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</si>
  <si>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</si>
  <si>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</si>
  <si>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</si>
  <si>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</si>
  <si>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</si>
  <si>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</si>
  <si>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</si>
  <si>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</si>
  <si>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</si>
  <si>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</si>
  <si>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</si>
  <si>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</si>
  <si>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</si>
  <si>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</si>
  <si>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</si>
  <si>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</si>
  <si>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</si>
  <si>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</si>
  <si>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</si>
  <si>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</si>
  <si>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</si>
  <si>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</si>
  <si>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</si>
  <si>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</si>
  <si>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</si>
  <si>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</si>
  <si>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</si>
  <si>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</si>
  <si>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</si>
  <si>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</si>
  <si>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</si>
  <si>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</si>
  <si>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</si>
  <si>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</si>
  <si>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</si>
  <si>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</si>
  <si>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</si>
  <si>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</si>
  <si>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</si>
  <si>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</si>
  <si>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</si>
  <si>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</si>
  <si>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</si>
  <si>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</si>
  <si>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</si>
  <si>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</si>
  <si>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</si>
  <si>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</si>
  <si>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</si>
  <si>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</si>
  <si>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</si>
  <si>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</si>
  <si>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</si>
  <si>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</si>
  <si>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</si>
  <si>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</si>
  <si>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</si>
  <si>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</si>
  <si>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от  06 декабря  2017 года  № 44</t>
  </si>
  <si>
    <t xml:space="preserve">1.5.2. </t>
  </si>
  <si>
    <t>1.5.2.1.</t>
  </si>
  <si>
    <t xml:space="preserve">   сельского поселения Сорум</t>
  </si>
  <si>
    <t xml:space="preserve">ПРОЧИЕ НЕНАЛОГОВЫЕ ДОХОДЫ
</t>
  </si>
  <si>
    <t>000 117 00000 00 0000 000</t>
  </si>
  <si>
    <t xml:space="preserve">Невыясненные поступления
</t>
  </si>
  <si>
    <t>000 117 01000 00 0000 180</t>
  </si>
  <si>
    <t xml:space="preserve">Невыясненные поступления, зачисляемые в бюджеты сельских поселений
</t>
  </si>
  <si>
    <t>000 117 01050 10 0000 180</t>
  </si>
  <si>
    <t>1.6.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</si>
  <si>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</si>
  <si>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</si>
  <si>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</si>
  <si>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</si>
  <si>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</si>
  <si>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</si>
  <si>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>Уточнение</t>
  </si>
  <si>
    <t xml:space="preserve"> от        декабря 2018 года  № </t>
  </si>
  <si>
    <t xml:space="preserve">1.1.1.2. </t>
  </si>
  <si>
    <t>000 1 16 33050 10 0000 140</t>
  </si>
  <si>
    <t xml:space="preserve">ШТРАФЫ, САНКЦИИ, ВОЗМЕЩЕНИЕ УЩЕРБА
</t>
  </si>
  <si>
    <t xml:space="preserve">000 1 16 00000 00 0000 000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</si>
  <si>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</si>
  <si>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1.6.1.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</si>
  <si>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</si>
  <si>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</si>
  <si>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1.6.1.1.</t>
  </si>
  <si>
    <t>1.7.</t>
  </si>
  <si>
    <t>1.7.1</t>
  </si>
  <si>
    <t>1.7.1.1</t>
  </si>
  <si>
    <t xml:space="preserve"> сельского поселения Сорум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</si>
</sst>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6" fillId="0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174" fontId="6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Border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1" fillId="0" borderId="0" xfId="55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4" fontId="6" fillId="0" borderId="11" xfId="55" applyNumberFormat="1" applyFont="1" applyBorder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justify" vertical="top" wrapText="1"/>
      <protection hidden="1"/>
    </xf>
    <xf numFmtId="174" fontId="6" fillId="0" borderId="11" xfId="55" applyNumberFormat="1" applyFont="1" applyFill="1" applyBorder="1" applyAlignment="1" applyProtection="1">
      <alignment horizontal="left" vertical="top"/>
      <protection hidden="1"/>
    </xf>
    <xf numFmtId="174" fontId="6" fillId="0" borderId="11" xfId="55" applyNumberFormat="1" applyFont="1" applyFill="1" applyBorder="1" applyAlignment="1" applyProtection="1">
      <alignment horizontal="left" vertical="top" wrapText="1"/>
      <protection hidden="1"/>
    </xf>
    <xf numFmtId="182" fontId="2" fillId="0" borderId="0" xfId="55" applyNumberFormat="1" applyFont="1" applyFill="1" applyAlignment="1" applyProtection="1">
      <alignment/>
      <protection hidden="1"/>
    </xf>
    <xf numFmtId="182" fontId="1" fillId="0" borderId="0" xfId="55" applyNumberFormat="1">
      <alignment/>
      <protection/>
    </xf>
    <xf numFmtId="4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vertical="center" wrapText="1"/>
      <protection hidden="1"/>
    </xf>
    <xf numFmtId="4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33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1" fillId="0" borderId="12" xfId="55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/>
    </xf>
    <xf numFmtId="0" fontId="1" fillId="0" borderId="0" xfId="55" applyAlignment="1">
      <alignment horizontal="righ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Normal="200" zoomScaleSheetLayoutView="100" workbookViewId="0" topLeftCell="A2">
      <selection activeCell="R62" sqref="R62"/>
    </sheetView>
  </sheetViews>
  <sheetFormatPr defaultColWidth="9.00390625" defaultRowHeight="12.75"/>
  <cols>
    <col min="1" max="1" width="8.00390625" style="3" customWidth="1"/>
    <col min="2" max="2" width="50.625" style="12" customWidth="1"/>
    <col min="3" max="3" width="29.875" style="3" customWidth="1"/>
    <col min="4" max="5" width="25.25390625" style="3" hidden="1" customWidth="1"/>
    <col min="6" max="6" width="19.125" style="3" hidden="1" customWidth="1"/>
    <col min="7" max="7" width="14.875" style="3" hidden="1" customWidth="1"/>
    <col min="8" max="8" width="23.375" style="3" customWidth="1"/>
    <col min="9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8" ht="15.75">
      <c r="B2" s="18"/>
      <c r="C2" s="49" t="s">
        <v>94</v>
      </c>
      <c r="D2" s="49"/>
      <c r="E2" s="49"/>
      <c r="F2" s="49"/>
      <c r="G2" s="49"/>
      <c r="H2" s="49"/>
    </row>
    <row r="3" spans="2:8" ht="15.75">
      <c r="B3" s="18"/>
      <c r="C3" s="49" t="s">
        <v>16</v>
      </c>
      <c r="D3" s="49"/>
      <c r="E3" s="49"/>
      <c r="F3" s="49"/>
      <c r="G3" s="49"/>
      <c r="H3" s="49"/>
    </row>
    <row r="4" spans="2:8" ht="15.75">
      <c r="B4" s="22"/>
      <c r="C4" s="58" t="s">
        <v>143</v>
      </c>
      <c r="D4" s="58"/>
      <c r="E4" s="58"/>
      <c r="F4" s="58"/>
      <c r="G4" s="58"/>
      <c r="H4" s="58"/>
    </row>
    <row r="5" spans="2:8" ht="15.75">
      <c r="B5" s="18"/>
      <c r="C5" s="49" t="s">
        <v>130</v>
      </c>
      <c r="D5" s="49"/>
      <c r="E5" s="49"/>
      <c r="F5" s="49"/>
      <c r="G5" s="49"/>
      <c r="H5" s="49"/>
    </row>
    <row r="6" spans="2:6" ht="15.75">
      <c r="B6" s="17"/>
      <c r="C6" s="33"/>
      <c r="D6" s="33"/>
      <c r="E6" s="33"/>
      <c r="F6" s="33"/>
    </row>
    <row r="7" spans="2:8" ht="15.75">
      <c r="B7" s="17"/>
      <c r="C7" s="55" t="s">
        <v>94</v>
      </c>
      <c r="D7" s="55"/>
      <c r="E7" s="55"/>
      <c r="F7" s="55"/>
      <c r="G7" s="55"/>
      <c r="H7" s="55"/>
    </row>
    <row r="8" spans="2:8" ht="15.75">
      <c r="B8" s="17"/>
      <c r="C8" s="55" t="s">
        <v>16</v>
      </c>
      <c r="D8" s="55"/>
      <c r="E8" s="55"/>
      <c r="F8" s="55"/>
      <c r="G8" s="55"/>
      <c r="H8" s="55"/>
    </row>
    <row r="9" spans="2:8" ht="15.75">
      <c r="B9" s="17"/>
      <c r="C9" s="55" t="s">
        <v>115</v>
      </c>
      <c r="D9" s="55"/>
      <c r="E9" s="55"/>
      <c r="F9" s="55"/>
      <c r="G9" s="55"/>
      <c r="H9" s="55"/>
    </row>
    <row r="10" spans="2:8" ht="15.75">
      <c r="B10" s="17"/>
      <c r="C10" s="55" t="s">
        <v>112</v>
      </c>
      <c r="D10" s="55"/>
      <c r="E10" s="55"/>
      <c r="F10" s="55"/>
      <c r="G10" s="55"/>
      <c r="H10" s="55"/>
    </row>
    <row r="11" spans="2:6" ht="15.75">
      <c r="B11" s="17"/>
      <c r="C11" s="18"/>
      <c r="D11" s="19"/>
      <c r="E11" s="19"/>
      <c r="F11" s="22"/>
    </row>
    <row r="12" spans="2:6" ht="15.75">
      <c r="B12" s="10"/>
      <c r="C12" s="6"/>
      <c r="D12" s="7"/>
      <c r="E12" s="8"/>
      <c r="F12" s="8"/>
    </row>
    <row r="13" spans="1:8" s="5" customFormat="1" ht="15.75">
      <c r="A13" s="53" t="s">
        <v>3</v>
      </c>
      <c r="B13" s="53"/>
      <c r="C13" s="53"/>
      <c r="D13" s="53"/>
      <c r="E13" s="53"/>
      <c r="F13" s="53"/>
      <c r="G13" s="53"/>
      <c r="H13" s="53"/>
    </row>
    <row r="14" spans="1:8" ht="15.75">
      <c r="A14" s="53" t="s">
        <v>95</v>
      </c>
      <c r="B14" s="53"/>
      <c r="C14" s="53"/>
      <c r="D14" s="53"/>
      <c r="E14" s="53"/>
      <c r="F14" s="53"/>
      <c r="G14" s="53"/>
      <c r="H14" s="53"/>
    </row>
    <row r="15" spans="2:6" ht="15.75">
      <c r="B15" s="20"/>
      <c r="C15" s="20"/>
      <c r="D15" s="20"/>
      <c r="E15" s="20"/>
      <c r="F15" s="20"/>
    </row>
    <row r="16" spans="2:6" ht="15.75" hidden="1">
      <c r="B16" s="20"/>
      <c r="C16" s="20"/>
      <c r="D16" s="20"/>
      <c r="E16" s="20"/>
      <c r="F16" s="20"/>
    </row>
    <row r="17" spans="2:8" ht="15.75">
      <c r="B17" s="17"/>
      <c r="C17" s="18"/>
      <c r="D17" s="8"/>
      <c r="E17" s="8"/>
      <c r="F17" s="24" t="s">
        <v>21</v>
      </c>
      <c r="H17" s="59" t="s">
        <v>21</v>
      </c>
    </row>
    <row r="18" spans="1:8" ht="15.75">
      <c r="A18" s="51" t="s">
        <v>31</v>
      </c>
      <c r="B18" s="54" t="s">
        <v>1</v>
      </c>
      <c r="C18" s="54" t="s">
        <v>0</v>
      </c>
      <c r="D18" s="13"/>
      <c r="E18" s="21"/>
      <c r="F18" s="56" t="s">
        <v>15</v>
      </c>
      <c r="G18" s="47" t="s">
        <v>129</v>
      </c>
      <c r="H18" s="47" t="s">
        <v>15</v>
      </c>
    </row>
    <row r="19" spans="1:8" ht="30" customHeight="1">
      <c r="A19" s="52"/>
      <c r="B19" s="54"/>
      <c r="C19" s="54"/>
      <c r="D19" s="13"/>
      <c r="E19" s="13"/>
      <c r="F19" s="57"/>
      <c r="G19" s="48"/>
      <c r="H19" s="48"/>
    </row>
    <row r="20" spans="1:8" ht="15.75">
      <c r="A20" s="13">
        <v>1</v>
      </c>
      <c r="B20" s="13">
        <v>2</v>
      </c>
      <c r="C20" s="13">
        <v>3</v>
      </c>
      <c r="D20" s="13"/>
      <c r="E20" s="13"/>
      <c r="F20" s="16">
        <v>4</v>
      </c>
      <c r="G20" s="29"/>
      <c r="H20" s="29"/>
    </row>
    <row r="21" spans="1:8" ht="31.5">
      <c r="A21" s="31" t="s">
        <v>33</v>
      </c>
      <c r="B21" s="26" t="s">
        <v>32</v>
      </c>
      <c r="C21" s="13" t="s">
        <v>4</v>
      </c>
      <c r="D21" s="43">
        <f>D22+D27+D33+D39+D42+D51</f>
        <v>13386000</v>
      </c>
      <c r="E21" s="43">
        <f>E22+E27+E33+E39+E42+E51</f>
        <v>435000</v>
      </c>
      <c r="F21" s="43">
        <f>F22+F27+F33+F39+F42+F48+F51</f>
        <v>13821000</v>
      </c>
      <c r="G21" s="43">
        <f>G22+G27+G33+G39+G42+G48+G51</f>
        <v>63998.69</v>
      </c>
      <c r="H21" s="43">
        <f>H22+H27+H33+H39+H42+H48+H51</f>
        <v>13884998.69</v>
      </c>
    </row>
    <row r="22" spans="1:9" ht="16.5" customHeight="1">
      <c r="A22" s="31" t="s">
        <v>35</v>
      </c>
      <c r="B22" s="25" t="s">
        <v>34</v>
      </c>
      <c r="C22" s="14" t="s">
        <v>5</v>
      </c>
      <c r="D22" s="34">
        <f>D23</f>
        <v>12205000</v>
      </c>
      <c r="E22" s="34">
        <f>E23</f>
        <v>0</v>
      </c>
      <c r="F22" s="34">
        <f>E22+D22</f>
        <v>12205000</v>
      </c>
      <c r="G22" s="37">
        <f>G23</f>
        <v>-200000</v>
      </c>
      <c r="H22" s="37">
        <f>G22+F22</f>
        <v>12005000</v>
      </c>
      <c r="I22" s="32"/>
    </row>
    <row r="23" spans="1:8" ht="17.25" customHeight="1">
      <c r="A23" s="31" t="s">
        <v>37</v>
      </c>
      <c r="B23" s="25" t="s">
        <v>36</v>
      </c>
      <c r="C23" s="14" t="s">
        <v>6</v>
      </c>
      <c r="D23" s="34">
        <f>D24+D25</f>
        <v>12205000</v>
      </c>
      <c r="E23" s="34">
        <f>E24+E25</f>
        <v>0</v>
      </c>
      <c r="F23" s="34">
        <f>F24+F25</f>
        <v>12205000</v>
      </c>
      <c r="G23" s="34">
        <f>G24+G26</f>
        <v>-200000</v>
      </c>
      <c r="H23" s="37">
        <f aca="true" t="shared" si="0" ref="H23:H64">G23+F23</f>
        <v>12005000</v>
      </c>
    </row>
    <row r="24" spans="1:8" ht="94.5" customHeight="1">
      <c r="A24" s="31" t="s">
        <v>39</v>
      </c>
      <c r="B24" s="27" t="s">
        <v>38</v>
      </c>
      <c r="C24" s="14" t="s">
        <v>17</v>
      </c>
      <c r="D24" s="34">
        <v>12205000</v>
      </c>
      <c r="E24" s="44"/>
      <c r="F24" s="34">
        <f>E24+D24</f>
        <v>12205000</v>
      </c>
      <c r="G24" s="37">
        <v>-215279</v>
      </c>
      <c r="H24" s="37">
        <f t="shared" si="0"/>
        <v>11989721</v>
      </c>
    </row>
    <row r="25" spans="1:8" ht="81" customHeight="1" hidden="1">
      <c r="A25" s="31" t="s">
        <v>40</v>
      </c>
      <c r="B25" s="27" t="s">
        <v>93</v>
      </c>
      <c r="C25" s="15" t="s">
        <v>20</v>
      </c>
      <c r="D25" s="34">
        <v>0</v>
      </c>
      <c r="E25" s="44"/>
      <c r="F25" s="34">
        <f>E25+D25</f>
        <v>0</v>
      </c>
      <c r="G25" s="37"/>
      <c r="H25" s="37">
        <f t="shared" si="0"/>
        <v>0</v>
      </c>
    </row>
    <row r="26" spans="1:8" ht="69.75" customHeight="1">
      <c r="A26" s="31" t="s">
        <v>131</v>
      </c>
      <c r="B26" s="27" t="s">
        <v>93</v>
      </c>
      <c r="C26" s="15" t="s">
        <v>20</v>
      </c>
      <c r="D26" s="34"/>
      <c r="E26" s="44"/>
      <c r="F26" s="34">
        <v>0</v>
      </c>
      <c r="G26" s="37">
        <v>15279</v>
      </c>
      <c r="H26" s="37">
        <f t="shared" si="0"/>
        <v>15279</v>
      </c>
    </row>
    <row r="27" spans="1:8" ht="51.75" customHeight="1">
      <c r="A27" s="31" t="s">
        <v>42</v>
      </c>
      <c r="B27" s="27" t="s">
        <v>41</v>
      </c>
      <c r="C27" s="15" t="s">
        <v>22</v>
      </c>
      <c r="D27" s="34">
        <f>D28</f>
        <v>539700</v>
      </c>
      <c r="E27" s="34">
        <f>E28</f>
        <v>0</v>
      </c>
      <c r="F27" s="34">
        <f>F28</f>
        <v>539700</v>
      </c>
      <c r="G27" s="34">
        <f>G28</f>
        <v>40776</v>
      </c>
      <c r="H27" s="37">
        <f t="shared" si="0"/>
        <v>580476</v>
      </c>
    </row>
    <row r="28" spans="1:8" ht="52.5" customHeight="1">
      <c r="A28" s="31" t="s">
        <v>44</v>
      </c>
      <c r="B28" s="27" t="s">
        <v>43</v>
      </c>
      <c r="C28" s="15" t="s">
        <v>23</v>
      </c>
      <c r="D28" s="34">
        <f>D29+D30+D31+D32</f>
        <v>539700</v>
      </c>
      <c r="E28" s="34">
        <f>E29+E30+E31+E32</f>
        <v>0</v>
      </c>
      <c r="F28" s="34">
        <f>F29+F30+F31+F32</f>
        <v>539700</v>
      </c>
      <c r="G28" s="34">
        <f>G29+G30+G31+G32</f>
        <v>40776</v>
      </c>
      <c r="H28" s="37">
        <f t="shared" si="0"/>
        <v>580476</v>
      </c>
    </row>
    <row r="29" spans="1:8" ht="101.25" customHeight="1">
      <c r="A29" s="31" t="s">
        <v>46</v>
      </c>
      <c r="B29" s="27" t="s">
        <v>45</v>
      </c>
      <c r="C29" s="15" t="s">
        <v>96</v>
      </c>
      <c r="D29" s="34">
        <v>187700</v>
      </c>
      <c r="E29" s="44"/>
      <c r="F29" s="34">
        <f>E29+D29</f>
        <v>187700</v>
      </c>
      <c r="G29" s="37">
        <v>70130</v>
      </c>
      <c r="H29" s="37">
        <f t="shared" si="0"/>
        <v>257830</v>
      </c>
    </row>
    <row r="30" spans="1:8" ht="146.25" customHeight="1">
      <c r="A30" s="31" t="s">
        <v>48</v>
      </c>
      <c r="B30" s="27" t="s">
        <v>100</v>
      </c>
      <c r="C30" s="15" t="s">
        <v>97</v>
      </c>
      <c r="D30" s="34">
        <v>1700</v>
      </c>
      <c r="E30" s="44"/>
      <c r="F30" s="34">
        <f>E30+D30</f>
        <v>1700</v>
      </c>
      <c r="G30" s="37">
        <v>750</v>
      </c>
      <c r="H30" s="37">
        <f t="shared" si="0"/>
        <v>2450</v>
      </c>
    </row>
    <row r="31" spans="1:8" ht="99" customHeight="1">
      <c r="A31" s="31" t="s">
        <v>101</v>
      </c>
      <c r="B31" s="27" t="s">
        <v>47</v>
      </c>
      <c r="C31" s="15" t="s">
        <v>24</v>
      </c>
      <c r="D31" s="34">
        <v>389300</v>
      </c>
      <c r="E31" s="44"/>
      <c r="F31" s="34">
        <f>E31+D31</f>
        <v>389300</v>
      </c>
      <c r="G31" s="37">
        <v>-12100</v>
      </c>
      <c r="H31" s="37">
        <f t="shared" si="0"/>
        <v>377200</v>
      </c>
    </row>
    <row r="32" spans="1:8" ht="96.75" customHeight="1">
      <c r="A32" s="31" t="s">
        <v>102</v>
      </c>
      <c r="B32" s="27" t="s">
        <v>99</v>
      </c>
      <c r="C32" s="15" t="s">
        <v>98</v>
      </c>
      <c r="D32" s="34">
        <v>-39000</v>
      </c>
      <c r="E32" s="44"/>
      <c r="F32" s="34">
        <f>E32+D32</f>
        <v>-39000</v>
      </c>
      <c r="G32" s="37">
        <v>-18004</v>
      </c>
      <c r="H32" s="37">
        <f t="shared" si="0"/>
        <v>-57004</v>
      </c>
    </row>
    <row r="33" spans="1:8" ht="23.25" customHeight="1">
      <c r="A33" s="31" t="s">
        <v>50</v>
      </c>
      <c r="B33" s="27" t="s">
        <v>49</v>
      </c>
      <c r="C33" s="14" t="s">
        <v>7</v>
      </c>
      <c r="D33" s="34">
        <f>D34+D36</f>
        <v>40300</v>
      </c>
      <c r="E33" s="34">
        <f>E34+E36</f>
        <v>0</v>
      </c>
      <c r="F33" s="34">
        <f>F34+F36</f>
        <v>40300</v>
      </c>
      <c r="G33" s="34">
        <f>G34+G36</f>
        <v>56453</v>
      </c>
      <c r="H33" s="37">
        <f t="shared" si="0"/>
        <v>96753</v>
      </c>
    </row>
    <row r="34" spans="1:8" ht="20.25" customHeight="1">
      <c r="A34" s="31" t="s">
        <v>52</v>
      </c>
      <c r="B34" s="27" t="s">
        <v>51</v>
      </c>
      <c r="C34" s="14" t="s">
        <v>8</v>
      </c>
      <c r="D34" s="34">
        <f>D35</f>
        <v>21900</v>
      </c>
      <c r="E34" s="34">
        <f>E35</f>
        <v>0</v>
      </c>
      <c r="F34" s="34">
        <f>F35</f>
        <v>21900</v>
      </c>
      <c r="G34" s="34">
        <f>G35</f>
        <v>59527</v>
      </c>
      <c r="H34" s="37">
        <f t="shared" si="0"/>
        <v>81427</v>
      </c>
    </row>
    <row r="35" spans="1:8" ht="68.25" customHeight="1">
      <c r="A35" s="31" t="s">
        <v>54</v>
      </c>
      <c r="B35" s="27" t="s">
        <v>53</v>
      </c>
      <c r="C35" s="14" t="s">
        <v>26</v>
      </c>
      <c r="D35" s="34">
        <v>21900</v>
      </c>
      <c r="E35" s="44"/>
      <c r="F35" s="34">
        <f>E35+D35</f>
        <v>21900</v>
      </c>
      <c r="G35" s="37">
        <v>59527</v>
      </c>
      <c r="H35" s="37">
        <f t="shared" si="0"/>
        <v>81427</v>
      </c>
    </row>
    <row r="36" spans="1:8" ht="18" customHeight="1">
      <c r="A36" s="31" t="s">
        <v>56</v>
      </c>
      <c r="B36" s="27" t="s">
        <v>55</v>
      </c>
      <c r="C36" s="14" t="s">
        <v>9</v>
      </c>
      <c r="D36" s="34">
        <f>D37+D38</f>
        <v>18400</v>
      </c>
      <c r="E36" s="34">
        <f>E37+E38</f>
        <v>0</v>
      </c>
      <c r="F36" s="34">
        <f>F37+F38</f>
        <v>18400</v>
      </c>
      <c r="G36" s="34">
        <f>G37+G38</f>
        <v>-3074</v>
      </c>
      <c r="H36" s="37">
        <f t="shared" si="0"/>
        <v>15326</v>
      </c>
    </row>
    <row r="37" spans="1:8" ht="53.25" customHeight="1">
      <c r="A37" s="31" t="s">
        <v>58</v>
      </c>
      <c r="B37" s="27" t="s">
        <v>57</v>
      </c>
      <c r="C37" s="14" t="s">
        <v>27</v>
      </c>
      <c r="D37" s="34">
        <v>5800</v>
      </c>
      <c r="E37" s="44"/>
      <c r="F37" s="34">
        <f>E37+D37</f>
        <v>5800</v>
      </c>
      <c r="G37" s="37">
        <v>-4233</v>
      </c>
      <c r="H37" s="37">
        <f t="shared" si="0"/>
        <v>1567</v>
      </c>
    </row>
    <row r="38" spans="1:8" ht="52.5" customHeight="1">
      <c r="A38" s="31" t="s">
        <v>60</v>
      </c>
      <c r="B38" s="27" t="s">
        <v>59</v>
      </c>
      <c r="C38" s="14" t="s">
        <v>28</v>
      </c>
      <c r="D38" s="34">
        <v>12600</v>
      </c>
      <c r="E38" s="44"/>
      <c r="F38" s="34">
        <f>E38+D38</f>
        <v>12600</v>
      </c>
      <c r="G38" s="37">
        <v>1159</v>
      </c>
      <c r="H38" s="37">
        <f t="shared" si="0"/>
        <v>13759</v>
      </c>
    </row>
    <row r="39" spans="1:8" ht="26.25" customHeight="1">
      <c r="A39" s="31" t="s">
        <v>62</v>
      </c>
      <c r="B39" s="27" t="s">
        <v>61</v>
      </c>
      <c r="C39" s="14" t="s">
        <v>10</v>
      </c>
      <c r="D39" s="34">
        <f aca="true" t="shared" si="1" ref="D39:G40">D40</f>
        <v>71000</v>
      </c>
      <c r="E39" s="34">
        <f t="shared" si="1"/>
        <v>0</v>
      </c>
      <c r="F39" s="34">
        <f t="shared" si="1"/>
        <v>71000</v>
      </c>
      <c r="G39" s="34">
        <f t="shared" si="1"/>
        <v>-19700</v>
      </c>
      <c r="H39" s="37">
        <f t="shared" si="0"/>
        <v>51300</v>
      </c>
    </row>
    <row r="40" spans="1:8" ht="68.25" customHeight="1">
      <c r="A40" s="31" t="s">
        <v>64</v>
      </c>
      <c r="B40" s="27" t="s">
        <v>63</v>
      </c>
      <c r="C40" s="14" t="s">
        <v>11</v>
      </c>
      <c r="D40" s="34">
        <f t="shared" si="1"/>
        <v>71000</v>
      </c>
      <c r="E40" s="34">
        <f t="shared" si="1"/>
        <v>0</v>
      </c>
      <c r="F40" s="34">
        <f t="shared" si="1"/>
        <v>71000</v>
      </c>
      <c r="G40" s="34">
        <f t="shared" si="1"/>
        <v>-19700</v>
      </c>
      <c r="H40" s="37">
        <f t="shared" si="0"/>
        <v>51300</v>
      </c>
    </row>
    <row r="41" spans="1:8" ht="114" customHeight="1">
      <c r="A41" s="31" t="s">
        <v>66</v>
      </c>
      <c r="B41" s="27" t="s">
        <v>65</v>
      </c>
      <c r="C41" s="14" t="s">
        <v>12</v>
      </c>
      <c r="D41" s="34">
        <v>71000</v>
      </c>
      <c r="E41" s="44"/>
      <c r="F41" s="34">
        <f>E41+D41</f>
        <v>71000</v>
      </c>
      <c r="G41" s="37">
        <v>-19700</v>
      </c>
      <c r="H41" s="37">
        <f t="shared" si="0"/>
        <v>51300</v>
      </c>
    </row>
    <row r="42" spans="1:8" ht="54.75" customHeight="1">
      <c r="A42" s="31" t="s">
        <v>68</v>
      </c>
      <c r="B42" s="25" t="s">
        <v>67</v>
      </c>
      <c r="C42" s="14" t="s">
        <v>13</v>
      </c>
      <c r="D42" s="34">
        <f>D43+D45</f>
        <v>530806</v>
      </c>
      <c r="E42" s="34">
        <f>E43+E45</f>
        <v>435000</v>
      </c>
      <c r="F42" s="34">
        <f>F43+F45</f>
        <v>965806</v>
      </c>
      <c r="G42" s="34">
        <f>G43+G45</f>
        <v>185833</v>
      </c>
      <c r="H42" s="37">
        <f t="shared" si="0"/>
        <v>1151639</v>
      </c>
    </row>
    <row r="43" spans="1:8" ht="116.25" customHeight="1">
      <c r="A43" s="31" t="s">
        <v>70</v>
      </c>
      <c r="B43" s="25" t="s">
        <v>69</v>
      </c>
      <c r="C43" s="14" t="s">
        <v>29</v>
      </c>
      <c r="D43" s="34">
        <f>D44</f>
        <v>280806</v>
      </c>
      <c r="E43" s="34">
        <f>E44</f>
        <v>485000</v>
      </c>
      <c r="F43" s="34">
        <f>F44</f>
        <v>765806</v>
      </c>
      <c r="G43" s="34">
        <f>G44</f>
        <v>261217</v>
      </c>
      <c r="H43" s="37">
        <f t="shared" si="0"/>
        <v>1027023</v>
      </c>
    </row>
    <row r="44" spans="1:8" ht="51" customHeight="1">
      <c r="A44" s="31" t="s">
        <v>71</v>
      </c>
      <c r="B44" s="27" t="s">
        <v>103</v>
      </c>
      <c r="C44" s="14" t="s">
        <v>30</v>
      </c>
      <c r="D44" s="34">
        <v>280806</v>
      </c>
      <c r="E44" s="34">
        <f>50000+435000</f>
        <v>485000</v>
      </c>
      <c r="F44" s="34">
        <f>E44+D44</f>
        <v>765806</v>
      </c>
      <c r="G44" s="37">
        <v>261217</v>
      </c>
      <c r="H44" s="37">
        <f t="shared" si="0"/>
        <v>1027023</v>
      </c>
    </row>
    <row r="45" spans="1:8" ht="111.75" customHeight="1">
      <c r="A45" s="31" t="s">
        <v>113</v>
      </c>
      <c r="B45" s="25" t="s">
        <v>72</v>
      </c>
      <c r="C45" s="14" t="s">
        <v>25</v>
      </c>
      <c r="D45" s="34">
        <f>D46</f>
        <v>250000</v>
      </c>
      <c r="E45" s="34">
        <f>E46</f>
        <v>-50000</v>
      </c>
      <c r="F45" s="34">
        <f>F46</f>
        <v>200000</v>
      </c>
      <c r="G45" s="34">
        <f>G46</f>
        <v>-75384</v>
      </c>
      <c r="H45" s="37">
        <f t="shared" si="0"/>
        <v>124616</v>
      </c>
    </row>
    <row r="46" spans="1:8" ht="96.75" customHeight="1">
      <c r="A46" s="31" t="s">
        <v>114</v>
      </c>
      <c r="B46" s="27" t="s">
        <v>104</v>
      </c>
      <c r="C46" s="14" t="s">
        <v>18</v>
      </c>
      <c r="D46" s="34">
        <v>250000</v>
      </c>
      <c r="E46" s="34">
        <v>-50000</v>
      </c>
      <c r="F46" s="34">
        <f>E46+D46</f>
        <v>200000</v>
      </c>
      <c r="G46" s="37">
        <v>-75384</v>
      </c>
      <c r="H46" s="37">
        <f t="shared" si="0"/>
        <v>124616</v>
      </c>
    </row>
    <row r="47" spans="1:8" ht="114" customHeight="1" hidden="1">
      <c r="A47" s="29"/>
      <c r="B47" s="25" t="s">
        <v>19</v>
      </c>
      <c r="C47" s="14" t="s">
        <v>18</v>
      </c>
      <c r="D47" s="44"/>
      <c r="E47" s="44"/>
      <c r="F47" s="34">
        <f>E47+D47</f>
        <v>0</v>
      </c>
      <c r="G47" s="37"/>
      <c r="H47" s="37">
        <f t="shared" si="0"/>
        <v>0</v>
      </c>
    </row>
    <row r="48" spans="1:8" ht="23.25" customHeight="1">
      <c r="A48" s="31" t="s">
        <v>122</v>
      </c>
      <c r="B48" s="25" t="s">
        <v>133</v>
      </c>
      <c r="C48" s="14" t="s">
        <v>134</v>
      </c>
      <c r="D48" s="44"/>
      <c r="E48" s="44"/>
      <c r="F48" s="34">
        <f aca="true" t="shared" si="2" ref="F48:H49">F49</f>
        <v>0</v>
      </c>
      <c r="G48" s="34">
        <f t="shared" si="2"/>
        <v>636.69</v>
      </c>
      <c r="H48" s="34">
        <f t="shared" si="2"/>
        <v>636.69</v>
      </c>
    </row>
    <row r="49" spans="1:8" ht="78.75" customHeight="1">
      <c r="A49" s="31" t="s">
        <v>136</v>
      </c>
      <c r="B49" s="25" t="s">
        <v>135</v>
      </c>
      <c r="C49" s="14" t="s">
        <v>137</v>
      </c>
      <c r="D49" s="44"/>
      <c r="E49" s="44"/>
      <c r="F49" s="34">
        <f t="shared" si="2"/>
        <v>0</v>
      </c>
      <c r="G49" s="34">
        <f t="shared" si="2"/>
        <v>636.69</v>
      </c>
      <c r="H49" s="34">
        <f t="shared" si="2"/>
        <v>636.69</v>
      </c>
    </row>
    <row r="50" spans="1:8" ht="97.5" customHeight="1">
      <c r="A50" s="31" t="s">
        <v>139</v>
      </c>
      <c r="B50" s="46" t="s">
        <v>138</v>
      </c>
      <c r="C50" s="14" t="s">
        <v>132</v>
      </c>
      <c r="D50" s="44"/>
      <c r="E50" s="44"/>
      <c r="F50" s="34">
        <v>0</v>
      </c>
      <c r="G50" s="37">
        <v>636.69</v>
      </c>
      <c r="H50" s="37">
        <f t="shared" si="0"/>
        <v>636.69</v>
      </c>
    </row>
    <row r="51" spans="1:8" ht="21.75" customHeight="1">
      <c r="A51" s="35" t="s">
        <v>140</v>
      </c>
      <c r="B51" s="27" t="s">
        <v>116</v>
      </c>
      <c r="C51" s="14" t="s">
        <v>117</v>
      </c>
      <c r="D51" s="34">
        <f aca="true" t="shared" si="3" ref="D51:G52">D52</f>
        <v>-806</v>
      </c>
      <c r="E51" s="34">
        <f t="shared" si="3"/>
        <v>0</v>
      </c>
      <c r="F51" s="34">
        <f t="shared" si="3"/>
        <v>-806</v>
      </c>
      <c r="G51" s="34">
        <f t="shared" si="3"/>
        <v>0</v>
      </c>
      <c r="H51" s="37">
        <f t="shared" si="0"/>
        <v>-806</v>
      </c>
    </row>
    <row r="52" spans="1:8" ht="20.25" customHeight="1">
      <c r="A52" s="36" t="s">
        <v>141</v>
      </c>
      <c r="B52" s="27" t="s">
        <v>118</v>
      </c>
      <c r="C52" s="14" t="s">
        <v>119</v>
      </c>
      <c r="D52" s="34">
        <f t="shared" si="3"/>
        <v>-806</v>
      </c>
      <c r="E52" s="34">
        <f t="shared" si="3"/>
        <v>0</v>
      </c>
      <c r="F52" s="34">
        <f t="shared" si="3"/>
        <v>-806</v>
      </c>
      <c r="G52" s="34">
        <f t="shared" si="3"/>
        <v>0</v>
      </c>
      <c r="H52" s="37">
        <f t="shared" si="0"/>
        <v>-806</v>
      </c>
    </row>
    <row r="53" spans="1:8" ht="33.75" customHeight="1">
      <c r="A53" s="37" t="s">
        <v>142</v>
      </c>
      <c r="B53" s="27" t="s">
        <v>120</v>
      </c>
      <c r="C53" s="14" t="s">
        <v>121</v>
      </c>
      <c r="D53" s="34">
        <v>-806</v>
      </c>
      <c r="E53" s="34">
        <v>0</v>
      </c>
      <c r="F53" s="34">
        <f>E53+D53</f>
        <v>-806</v>
      </c>
      <c r="G53" s="37">
        <v>0</v>
      </c>
      <c r="H53" s="37">
        <f t="shared" si="0"/>
        <v>-806</v>
      </c>
    </row>
    <row r="54" spans="1:8" ht="24.75" customHeight="1">
      <c r="A54" s="30" t="s">
        <v>73</v>
      </c>
      <c r="B54" s="38" t="s">
        <v>74</v>
      </c>
      <c r="C54" s="13" t="s">
        <v>75</v>
      </c>
      <c r="D54" s="45">
        <f>D55+D63</f>
        <v>14794300</v>
      </c>
      <c r="E54" s="45">
        <f>E55+E63</f>
        <v>-365800</v>
      </c>
      <c r="F54" s="45">
        <f>F55+F63</f>
        <v>14428500</v>
      </c>
      <c r="G54" s="45">
        <f>G55+G63</f>
        <v>48329.21</v>
      </c>
      <c r="H54" s="45">
        <f>H55+H63</f>
        <v>14476829.21</v>
      </c>
    </row>
    <row r="55" spans="1:8" ht="56.25" customHeight="1">
      <c r="A55" s="31" t="s">
        <v>76</v>
      </c>
      <c r="B55" s="27" t="s">
        <v>77</v>
      </c>
      <c r="C55" s="14" t="s">
        <v>14</v>
      </c>
      <c r="D55" s="34">
        <f>D56+D58+D61</f>
        <v>14794300</v>
      </c>
      <c r="E55" s="34">
        <f>E56+E58+E61</f>
        <v>-426800</v>
      </c>
      <c r="F55" s="34">
        <f>F56+F58+F61</f>
        <v>14367500</v>
      </c>
      <c r="G55" s="34">
        <f>G56+G58+G61</f>
        <v>48329.21</v>
      </c>
      <c r="H55" s="34">
        <f>H56+H58+H61</f>
        <v>14415829.21</v>
      </c>
    </row>
    <row r="56" spans="1:8" ht="36.75" customHeight="1">
      <c r="A56" s="31" t="s">
        <v>78</v>
      </c>
      <c r="B56" s="25" t="s">
        <v>79</v>
      </c>
      <c r="C56" s="15" t="s">
        <v>105</v>
      </c>
      <c r="D56" s="34">
        <f>D57</f>
        <v>12013800</v>
      </c>
      <c r="E56" s="34">
        <f>E57</f>
        <v>0</v>
      </c>
      <c r="F56" s="34">
        <f>F57</f>
        <v>12013800</v>
      </c>
      <c r="G56" s="34">
        <f>G57</f>
        <v>0</v>
      </c>
      <c r="H56" s="34">
        <f>H57</f>
        <v>12013800</v>
      </c>
    </row>
    <row r="57" spans="1:8" ht="46.5" customHeight="1">
      <c r="A57" s="31" t="s">
        <v>80</v>
      </c>
      <c r="B57" s="25" t="s">
        <v>81</v>
      </c>
      <c r="C57" s="14" t="s">
        <v>106</v>
      </c>
      <c r="D57" s="34">
        <v>12013800</v>
      </c>
      <c r="E57" s="44"/>
      <c r="F57" s="34">
        <f aca="true" t="shared" si="4" ref="F57:F62">E57+D57</f>
        <v>12013800</v>
      </c>
      <c r="G57" s="37">
        <v>0</v>
      </c>
      <c r="H57" s="37">
        <f t="shared" si="0"/>
        <v>12013800</v>
      </c>
    </row>
    <row r="58" spans="1:8" ht="35.25" customHeight="1">
      <c r="A58" s="31" t="s">
        <v>82</v>
      </c>
      <c r="B58" s="25" t="s">
        <v>83</v>
      </c>
      <c r="C58" s="15" t="s">
        <v>107</v>
      </c>
      <c r="D58" s="34">
        <f>D59+D60</f>
        <v>421600</v>
      </c>
      <c r="E58" s="34">
        <f>E59+E60</f>
        <v>0</v>
      </c>
      <c r="F58" s="34">
        <f>F59+F60</f>
        <v>421600</v>
      </c>
      <c r="G58" s="34">
        <f>G59+G60</f>
        <v>14699.49</v>
      </c>
      <c r="H58" s="34">
        <f>H59+H60</f>
        <v>436299.49</v>
      </c>
    </row>
    <row r="59" spans="1:8" ht="47.25" customHeight="1">
      <c r="A59" s="31" t="s">
        <v>84</v>
      </c>
      <c r="B59" s="25" t="s">
        <v>85</v>
      </c>
      <c r="C59" s="15" t="s">
        <v>108</v>
      </c>
      <c r="D59" s="34">
        <v>27800</v>
      </c>
      <c r="E59" s="44"/>
      <c r="F59" s="34">
        <f t="shared" si="4"/>
        <v>27800</v>
      </c>
      <c r="G59" s="37">
        <v>0</v>
      </c>
      <c r="H59" s="37">
        <f t="shared" si="0"/>
        <v>27800</v>
      </c>
    </row>
    <row r="60" spans="1:8" ht="61.5" customHeight="1">
      <c r="A60" s="31" t="s">
        <v>86</v>
      </c>
      <c r="B60" s="25" t="s">
        <v>87</v>
      </c>
      <c r="C60" s="14" t="s">
        <v>109</v>
      </c>
      <c r="D60" s="34">
        <v>393800</v>
      </c>
      <c r="E60" s="44"/>
      <c r="F60" s="34">
        <f t="shared" si="4"/>
        <v>393800</v>
      </c>
      <c r="G60" s="37">
        <v>14699.49</v>
      </c>
      <c r="H60" s="37">
        <f t="shared" si="0"/>
        <v>408499.49</v>
      </c>
    </row>
    <row r="61" spans="1:8" ht="24.75" customHeight="1">
      <c r="A61" s="31" t="s">
        <v>88</v>
      </c>
      <c r="B61" s="39" t="s">
        <v>89</v>
      </c>
      <c r="C61" s="28" t="s">
        <v>110</v>
      </c>
      <c r="D61" s="34">
        <f>D62</f>
        <v>2358900</v>
      </c>
      <c r="E61" s="34">
        <f>E62</f>
        <v>-426800</v>
      </c>
      <c r="F61" s="34">
        <f>F62</f>
        <v>1932100</v>
      </c>
      <c r="G61" s="34">
        <f>G62</f>
        <v>33629.72</v>
      </c>
      <c r="H61" s="34">
        <f>H62</f>
        <v>1965729.72</v>
      </c>
    </row>
    <row r="62" spans="1:8" ht="48.75" customHeight="1">
      <c r="A62" s="31" t="s">
        <v>90</v>
      </c>
      <c r="B62" s="40" t="s">
        <v>91</v>
      </c>
      <c r="C62" s="28" t="s">
        <v>111</v>
      </c>
      <c r="D62" s="34">
        <f>1320800+1038100</f>
        <v>2358900</v>
      </c>
      <c r="E62" s="34">
        <f>-1320800+244000+650000</f>
        <v>-426800</v>
      </c>
      <c r="F62" s="34">
        <f t="shared" si="4"/>
        <v>1932100</v>
      </c>
      <c r="G62" s="37">
        <v>33629.72</v>
      </c>
      <c r="H62" s="37">
        <f t="shared" si="0"/>
        <v>1965729.72</v>
      </c>
    </row>
    <row r="63" spans="1:8" ht="31.5">
      <c r="A63" s="14" t="s">
        <v>123</v>
      </c>
      <c r="B63" s="27" t="s">
        <v>124</v>
      </c>
      <c r="C63" s="15" t="s">
        <v>125</v>
      </c>
      <c r="D63" s="34">
        <f>D64</f>
        <v>0</v>
      </c>
      <c r="E63" s="34">
        <f>E64</f>
        <v>61000</v>
      </c>
      <c r="F63" s="34">
        <f>F64</f>
        <v>61000</v>
      </c>
      <c r="G63" s="34">
        <f>G64</f>
        <v>0</v>
      </c>
      <c r="H63" s="37">
        <f t="shared" si="0"/>
        <v>61000</v>
      </c>
    </row>
    <row r="64" spans="1:8" ht="41.25" customHeight="1">
      <c r="A64" s="14" t="s">
        <v>126</v>
      </c>
      <c r="B64" s="27" t="s">
        <v>127</v>
      </c>
      <c r="C64" s="15" t="s">
        <v>128</v>
      </c>
      <c r="D64" s="34"/>
      <c r="E64" s="34">
        <v>61000</v>
      </c>
      <c r="F64" s="34">
        <f>E64+D64</f>
        <v>61000</v>
      </c>
      <c r="G64" s="37">
        <v>0</v>
      </c>
      <c r="H64" s="37">
        <f t="shared" si="0"/>
        <v>61000</v>
      </c>
    </row>
    <row r="65" spans="1:8" ht="15.75" customHeight="1">
      <c r="A65" s="31"/>
      <c r="B65" s="16" t="s">
        <v>92</v>
      </c>
      <c r="C65" s="16"/>
      <c r="D65" s="45">
        <f>D54+D21</f>
        <v>28180300</v>
      </c>
      <c r="E65" s="45">
        <f>E54+E21</f>
        <v>69200</v>
      </c>
      <c r="F65" s="45">
        <f>F21+F54</f>
        <v>28249500</v>
      </c>
      <c r="G65" s="45">
        <f>G21+G54</f>
        <v>112327.9</v>
      </c>
      <c r="H65" s="45">
        <f>H21+H54</f>
        <v>28361827.9</v>
      </c>
    </row>
    <row r="66" spans="2:7" ht="15.75" customHeight="1">
      <c r="B66" s="11"/>
      <c r="C66" s="23"/>
      <c r="D66" s="4"/>
      <c r="E66" s="4"/>
      <c r="F66" s="41"/>
      <c r="G66" s="42"/>
    </row>
    <row r="67" spans="1:8" ht="15.75" customHeight="1">
      <c r="A67" s="50" t="s">
        <v>2</v>
      </c>
      <c r="B67" s="50"/>
      <c r="C67" s="50"/>
      <c r="D67" s="50"/>
      <c r="E67" s="50"/>
      <c r="F67" s="50"/>
      <c r="G67" s="50"/>
      <c r="H67" s="50"/>
    </row>
    <row r="68" spans="2:6" ht="11.25" customHeight="1">
      <c r="B68" s="11"/>
      <c r="C68" s="4"/>
      <c r="D68" s="4"/>
      <c r="E68" s="4"/>
      <c r="F68" s="4"/>
    </row>
    <row r="69" spans="2:6" ht="11.25" customHeight="1">
      <c r="B69" s="11"/>
      <c r="C69" s="4"/>
      <c r="D69" s="4"/>
      <c r="E69" s="4"/>
      <c r="F69" s="4"/>
    </row>
  </sheetData>
  <sheetProtection/>
  <mergeCells count="17">
    <mergeCell ref="A14:H14"/>
    <mergeCell ref="A67:H67"/>
    <mergeCell ref="C8:H8"/>
    <mergeCell ref="C9:H9"/>
    <mergeCell ref="C10:H10"/>
    <mergeCell ref="C3:H3"/>
    <mergeCell ref="C2:H2"/>
    <mergeCell ref="A13:H13"/>
    <mergeCell ref="F18:F19"/>
    <mergeCell ref="C4:H4"/>
    <mergeCell ref="C5:H5"/>
    <mergeCell ref="C7:H7"/>
    <mergeCell ref="G18:G19"/>
    <mergeCell ref="H18:H19"/>
    <mergeCell ref="A18:A19"/>
    <mergeCell ref="B18:B19"/>
    <mergeCell ref="C18:C19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76" r:id="rId3"/>
  <headerFooter differentFirst="1" alignWithMargins="0">
    <oddHeader>&amp;C&amp;P</oddHeader>
  </headerFooter>
  <rowBreaks count="1" manualBreakCount="1">
    <brk id="3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2018-12-17T10:02:29Z</cp:lastPrinted>
  <dcterms:created xsi:type="dcterms:W3CDTF">2008-10-23T07:29:54Z</dcterms:created>
  <dcterms:modified xsi:type="dcterms:W3CDTF">2018-12-17T10:05:10Z</dcterms:modified>
  <cp:category/>
  <cp:version/>
  <cp:contentType/>
  <cp:contentStatus/>
</cp:coreProperties>
</file>